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kougias\Documents\Κουγιάς_Έργα\06_Δράσεις_ΠΕΠ\Υποστηρικτά_Αρχεία_Δράσεων_Covid19\3_Ιόνια_Νησιά\ΥΠΟΒΟΛΗ ΠΡΟΤΑΣΕΩΝ\"/>
    </mc:Choice>
  </mc:AlternateContent>
  <xr:revisionPtr revIDLastSave="0" documentId="8_{AB78F283-050E-4B7E-BDD7-E356AC64F899}" xr6:coauthVersionLast="45" xr6:coauthVersionMax="45" xr10:uidLastSave="{00000000-0000-0000-0000-000000000000}"/>
  <bookViews>
    <workbookView xWindow="-120" yWindow="-120" windowWidth="29040" windowHeight="15840" xr2:uid="{7E4CF452-E59E-46DF-9F70-0CCE23544A8F}"/>
  </bookViews>
  <sheets>
    <sheet name="Αξιολόγηση_Χρηματοδότηση" sheetId="1" r:id="rId1"/>
  </sheets>
  <definedNames>
    <definedName name="_xlnm.Print_Area" localSheetId="0">Αξιολόγηση_Χρηματοδότηση!$A$1:$L$26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5" i="1" l="1"/>
  <c r="I24" i="1" l="1"/>
  <c r="H5" i="1"/>
  <c r="L15" i="1" s="1"/>
  <c r="L17" i="1" s="1"/>
  <c r="I26" i="1" l="1"/>
  <c r="L18" i="1"/>
  <c r="L20" i="1" s="1"/>
  <c r="L21" i="1" s="1"/>
  <c r="I5" i="1"/>
  <c r="H8" i="1"/>
  <c r="I8" i="1" s="1"/>
  <c r="H6" i="1"/>
  <c r="I6" i="1" s="1"/>
  <c r="I11" i="1" l="1"/>
  <c r="L22" i="1" l="1"/>
  <c r="L23" i="1" s="1"/>
  <c r="L24" i="1" s="1"/>
</calcChain>
</file>

<file path=xl/sharedStrings.xml><?xml version="1.0" encoding="utf-8"?>
<sst xmlns="http://schemas.openxmlformats.org/spreadsheetml/2006/main" count="58" uniqueCount="56">
  <si>
    <t>Κατηγορία</t>
  </si>
  <si>
    <t>Κριτήριο</t>
  </si>
  <si>
    <t>ΜΑΧ</t>
  </si>
  <si>
    <t>ΜΙΝ</t>
  </si>
  <si>
    <t>Εισαγωγή δεδομένων από χρήστη</t>
  </si>
  <si>
    <t>Τιμή Κριτηρίου</t>
  </si>
  <si>
    <t>Υπολογισμός Βαθμού</t>
  </si>
  <si>
    <t>Τρόπος Υπολογισμού</t>
  </si>
  <si>
    <t>Α1</t>
  </si>
  <si>
    <t>Μονάδες Εργασίας</t>
  </si>
  <si>
    <t>Α2</t>
  </si>
  <si>
    <t>Δείκτης κέρδους</t>
  </si>
  <si>
    <t>Α3</t>
  </si>
  <si>
    <t xml:space="preserve">Επίπτωση του Covid-19 στον Κύκλο Εργασιών της Επιχείρησης </t>
  </si>
  <si>
    <t>Κύκλος Εργασιών του διαστήματος από 1/4/2019 έως 30/06/2019</t>
  </si>
  <si>
    <t>Κύκλος Εργασιών του διαστήματος από 1/4/2020 έως 30/06/2020</t>
  </si>
  <si>
    <t>(Πεδίο 312 του Φ2)</t>
  </si>
  <si>
    <t>Πεδία Ε3 φορολογικού έτους 2019</t>
  </si>
  <si>
    <t>Ποσά</t>
  </si>
  <si>
    <t>Αγορές εμπορευμάτων χρήσης (πεδίο 102)</t>
  </si>
  <si>
    <t>Αγορές πρώτων υλών και υλικών χρήσης (πεδίο 202)</t>
  </si>
  <si>
    <t>Παροχές σε εργαζομένους από εμπορική δραστηριότητα (πεδίο 181)</t>
  </si>
  <si>
    <t>Παροχές σε εργαζομένους από παραγωγική δραστηριότητα (πεδίο 281)</t>
  </si>
  <si>
    <t>Παροχές σε εργαζομένους από παροχή υπηρεσιών (πεδίο 481)</t>
  </si>
  <si>
    <t>Διάφορα Λειτουργικά Έξοδα από εμπορική δραστηριότητα (πεδίο 185)</t>
  </si>
  <si>
    <t>Διάφορα Λειτουργικά Έξοδα από παραγωγική δραστηριότητα (πεδίο 285)</t>
  </si>
  <si>
    <t>Διάφορα Λειτουργικά Έξοδα από παροχή υπηρεσιών (πεδίο 485)</t>
  </si>
  <si>
    <t>A/A</t>
  </si>
  <si>
    <t>Συνολική Βαθμολογία:</t>
  </si>
  <si>
    <r>
      <t xml:space="preserve">Υπολογισμός Αναλογούσας Δημόσιας Χρηματοδότησης: Παρακαλώ συμπληρώστε μόνο τα πεδία (κελιά) τα οποία φέρουν </t>
    </r>
    <r>
      <rPr>
        <b/>
        <sz val="16"/>
        <color rgb="FFFFFF00"/>
        <rFont val="Calibri"/>
        <family val="2"/>
        <charset val="161"/>
        <scheme val="minor"/>
      </rPr>
      <t>κίτρινο χρώμα</t>
    </r>
  </si>
  <si>
    <r>
      <t xml:space="preserve">Κύκλος Εργασιών του διαστήματος από
1/4/2019 έως 30/06/2019 (Α)
</t>
    </r>
    <r>
      <rPr>
        <b/>
        <sz val="12"/>
        <color theme="1"/>
        <rFont val="Calibri"/>
        <family val="2"/>
        <charset val="161"/>
        <scheme val="minor"/>
      </rPr>
      <t>προς</t>
    </r>
    <r>
      <rPr>
        <sz val="12"/>
        <color theme="1"/>
        <rFont val="Calibri"/>
        <family val="2"/>
        <charset val="161"/>
        <scheme val="minor"/>
      </rPr>
      <t xml:space="preserve"> το διάστημα
1/4/2020 έως 30/06/2020 (Β)</t>
    </r>
  </si>
  <si>
    <r>
      <t xml:space="preserve">Κέρδη προ Φόρων, Τόκων &amp; Αποσβέσεων </t>
    </r>
    <r>
      <rPr>
        <b/>
        <sz val="12"/>
        <color theme="1"/>
        <rFont val="Calibri"/>
        <family val="2"/>
        <charset val="161"/>
        <scheme val="minor"/>
      </rPr>
      <t>προς</t>
    </r>
    <r>
      <rPr>
        <sz val="12"/>
        <color theme="1"/>
        <rFont val="Calibri"/>
        <family val="2"/>
        <charset val="161"/>
        <scheme val="minor"/>
      </rPr>
      <t xml:space="preserve"> Κύκλο Εργασιών (EBITDA/Κ.Ε.) έτους 2019</t>
    </r>
  </si>
  <si>
    <t xml:space="preserve">Επισημαίνεται πως το παρόν δεν αντικαθιστά τον υπολογισμό βαθμολογίας που εξάγεται από το Π.Σ.Κ.Ε.
Εφόσον διαπιστωθεί κάποιο λάθος ή παράληψη παρακαλώ ενημερώστε μας με email στο efd@diaxeiristiki.gr </t>
  </si>
  <si>
    <t>Συνολικές Ημέρες Ασφάλισης Εργαζομένων 2019</t>
  </si>
  <si>
    <t>Πλήθος εργαζομένων που απασχόλησε η επιχείρηση το 2019 (σε ΣΕΑ)</t>
  </si>
  <si>
    <r>
      <t>Συνολικά Έτη Ασφάλισης (</t>
    </r>
    <r>
      <rPr>
        <b/>
        <sz val="12"/>
        <color theme="1"/>
        <rFont val="Calibri"/>
        <family val="2"/>
        <charset val="161"/>
        <scheme val="minor"/>
      </rPr>
      <t>ΣΕΑ</t>
    </r>
    <r>
      <rPr>
        <sz val="12"/>
        <color theme="1"/>
        <rFont val="Calibri"/>
        <family val="2"/>
        <charset val="161"/>
        <scheme val="minor"/>
      </rPr>
      <t xml:space="preserve">) έτους 2019 = (ΣΥΝΟΛΙΚΕΣ ΗΜΕΡΕΣ ΑΣΦΑΛΙΣΗΣ ΕΡΓΑΖΟΜΕΝΩΝ)/300 </t>
    </r>
  </si>
  <si>
    <r>
      <t xml:space="preserve">Υπολογισμός Βαθμολογίας: Παρακαλώ συμπληρώστε μόνο τα πεδία (κελιά) τα οποία φέρουν </t>
    </r>
    <r>
      <rPr>
        <b/>
        <sz val="16"/>
        <color rgb="FFFFFF00"/>
        <rFont val="Calibri"/>
        <family val="2"/>
        <charset val="161"/>
        <scheme val="minor"/>
      </rPr>
      <t>κίτρινο χρώμα</t>
    </r>
  </si>
  <si>
    <t>Η πρόταση ικανοποιεί την τυπική προϋπόθεση για έξοδα ίσα η μεγαλύτερα των 6.000€;</t>
  </si>
  <si>
    <t>Σε περίπτωση που η επιχείρηση έχει εγκαταστάσεις ΜΟΝΟ ΕΝΤΟΣ Περιφέρειας Ιονίων Νήσων</t>
  </si>
  <si>
    <t>Σε περίπτωση που η επιχείρηση έχει εγκαταστάσεις ΕΚΤΟΣ Περιφέρειας Ιονίων Νήσων</t>
  </si>
  <si>
    <r>
      <t xml:space="preserve">Πλήθος εργαζομένων που απασχόλησε η επιχείρηση </t>
    </r>
    <r>
      <rPr>
        <b/>
        <u/>
        <sz val="12"/>
        <rFont val="Calibri"/>
        <family val="2"/>
        <charset val="161"/>
        <scheme val="minor"/>
      </rPr>
      <t>ΕΝΤΟΣ</t>
    </r>
    <r>
      <rPr>
        <b/>
        <sz val="12"/>
        <color theme="1"/>
        <rFont val="Calibri"/>
        <family val="2"/>
        <charset val="161"/>
        <scheme val="minor"/>
      </rPr>
      <t xml:space="preserve"> Π.Ι.Ν. το 2019 (σε ΣΕΑ)</t>
    </r>
  </si>
  <si>
    <t>Αναλογούσα Δημόσια Χρηματοδότηση (Εφόσον υπάρχουν εγκαταστάσεις ΜΟΝΟ ΕΝΤΟΣ Περ. Ιονίων Νήσων)</t>
  </si>
  <si>
    <r>
      <t xml:space="preserve">Κάθε έτος ασφάλισης (ΕΑ) βαθμολογείται με </t>
    </r>
    <r>
      <rPr>
        <b/>
        <sz val="11"/>
        <color theme="1"/>
        <rFont val="Calibri"/>
        <family val="2"/>
        <charset val="161"/>
        <scheme val="minor"/>
      </rPr>
      <t xml:space="preserve">1 μονάδα
</t>
    </r>
    <r>
      <rPr>
        <b/>
        <sz val="11"/>
        <color rgb="FFC00000"/>
        <rFont val="Calibri"/>
        <family val="2"/>
        <charset val="161"/>
        <scheme val="minor"/>
      </rPr>
      <t xml:space="preserve">• Για τον υπολογισμό των συνολικών ημερών ασφάλισης εργαζομένων ΔΕΝ συνυπολογίζονται οι ιδιοκτήτες/εταίροι/μέτοχοι επιχειρήσεων, ούτε οι μαθητευόμενοι ή οι σπουδαστές που βρίσκονται σε επαγγελματική κατάρτιση στο πλαίσιο σύμβασης μαθητείας ή επαγγελματικής κατάρτισης.   
• Σε περίπτωση που απασχολούνταν περισσότερες των 25 ΕΑ, η βαθμολογία του κριτηρίου είναι 25 μονάδες </t>
    </r>
  </si>
  <si>
    <r>
      <t>Ο βαθμός για τιμές κριτηρίου μεγαλύτερες του</t>
    </r>
    <r>
      <rPr>
        <b/>
        <sz val="11"/>
        <color theme="1"/>
        <rFont val="Calibri"/>
        <family val="2"/>
        <charset val="161"/>
        <scheme val="minor"/>
      </rPr>
      <t xml:space="preserve"> 0 έως και 0,3 </t>
    </r>
    <r>
      <rPr>
        <sz val="11"/>
        <color theme="1"/>
        <rFont val="Calibri"/>
        <family val="2"/>
        <charset val="161"/>
        <scheme val="minor"/>
      </rPr>
      <t xml:space="preserve">προκύπτει γραμμικά ως εξής: </t>
    </r>
    <r>
      <rPr>
        <b/>
        <sz val="11"/>
        <color theme="1"/>
        <rFont val="Calibri"/>
        <family val="2"/>
        <charset val="161"/>
        <scheme val="minor"/>
      </rPr>
      <t>(EBIΤDA/Κ.Ε.)*50</t>
    </r>
    <r>
      <rPr>
        <sz val="11"/>
        <color theme="1"/>
        <rFont val="Calibri"/>
        <family val="2"/>
        <charset val="161"/>
        <scheme val="minor"/>
      </rPr>
      <t xml:space="preserve"> 
</t>
    </r>
    <r>
      <rPr>
        <b/>
        <sz val="11"/>
        <color rgb="FFC00000"/>
        <rFont val="Calibri"/>
        <family val="2"/>
        <charset val="161"/>
        <scheme val="minor"/>
      </rPr>
      <t xml:space="preserve">• Για τιμές κριτηρίου ίσες ή μικρότερες του 0, ο βαθμός στο κριτήριο αυτό είναι 0 
• Για τιμές κριτηρίου μεγαλύτερες του 0,3, ο βαθμός στο κριτήριο αυτό είναι 15 
• Σε περίπτωση που ο Κ.Ε. του έτους 2019 είναι ίσος ή μικρότερος του 0, ο βαθμός στο κριτήριο αυτό είναι 0 </t>
    </r>
  </si>
  <si>
    <r>
      <t xml:space="preserve">Ο βαθμός για τιμές κριτηρίου από </t>
    </r>
    <r>
      <rPr>
        <b/>
        <sz val="11"/>
        <color theme="1"/>
        <rFont val="Calibri"/>
        <family val="2"/>
        <charset val="161"/>
        <scheme val="minor"/>
      </rPr>
      <t>1 έως και 10</t>
    </r>
    <r>
      <rPr>
        <sz val="11"/>
        <color theme="1"/>
        <rFont val="Calibri"/>
        <family val="2"/>
        <charset val="161"/>
        <scheme val="minor"/>
      </rPr>
      <t xml:space="preserve"> προκύπτει ως εξής: </t>
    </r>
    <r>
      <rPr>
        <b/>
        <sz val="11"/>
        <color theme="1"/>
        <rFont val="Calibri"/>
        <family val="2"/>
        <charset val="161"/>
        <scheme val="minor"/>
      </rPr>
      <t>[Κ.Ε.(Α)/Κ.Ε.(Β)]*6</t>
    </r>
    <r>
      <rPr>
        <sz val="11"/>
        <color theme="1"/>
        <rFont val="Calibri"/>
        <family val="2"/>
        <charset val="161"/>
        <scheme val="minor"/>
      </rPr>
      <t xml:space="preserve"> 
</t>
    </r>
    <r>
      <rPr>
        <b/>
        <sz val="11"/>
        <color rgb="FFC00000"/>
        <rFont val="Calibri"/>
        <family val="2"/>
        <charset val="161"/>
        <scheme val="minor"/>
      </rPr>
      <t>• Για τιμές κριτηρίου μικρότερες του 1, ο βαθμός στο κριτήριο αυτό είναι 0 
• Για τιμές κριτηρίου μεγαλύτερες του 10, ο βαθμός στο κριτήριο αυτό είναι 60 
• Σε περίπτωση που ο Κ.Ε. του διαστήματος από 1/4/2019 έως 30/06/2019 είναι ίσος ή μικρότερος του 0 ο βαθμός είναι 0 
• Σε περίπτωση που ο Κ.Ε. του διαστήματος από 1/4/2020 έως 30/06/2020 είναι ίσος ή μικρότερος του 0 (και ο αντίστοιχος Κ.Ε. του 2019 μεγαλύτερος του 0), ο βαθμός στο κριτήριο αυτό είναι 60</t>
    </r>
  </si>
  <si>
    <t>«Ενίσχυση μικρών και πολύ μικρών Επιχειρήσεων που επλήγησαν από την πανδημία Covid-19 στην Περιφέρεια Ιονίων Νήσων», Επιχειρησιακό Πρόγραμμα «ΙΟΝΙΑ ΝΗΣΙΑ 2014-2020» (ΙΟΝ97)</t>
  </si>
  <si>
    <r>
      <t xml:space="preserve">EBITDA 2019
</t>
    </r>
    <r>
      <rPr>
        <b/>
        <sz val="11"/>
        <rFont val="Calibri"/>
        <family val="2"/>
        <charset val="161"/>
        <scheme val="minor"/>
      </rPr>
      <t>(Πεδίο 524 του Ε3)</t>
    </r>
  </si>
  <si>
    <r>
      <t xml:space="preserve">Κύκλος Εργασιών 2019
</t>
    </r>
    <r>
      <rPr>
        <b/>
        <sz val="11"/>
        <rFont val="Calibri"/>
        <family val="2"/>
        <charset val="161"/>
        <scheme val="minor"/>
      </rPr>
      <t>(Πεδίο 500 του Ε3)</t>
    </r>
  </si>
  <si>
    <r>
      <t xml:space="preserve">Ποσοστό Εξόδων που αναλογεί στις εγκαταστάσεις </t>
    </r>
    <r>
      <rPr>
        <b/>
        <u/>
        <sz val="12"/>
        <rFont val="Calibri"/>
        <family val="2"/>
        <charset val="161"/>
        <scheme val="minor"/>
      </rPr>
      <t>ΕΝΤΟΣ</t>
    </r>
    <r>
      <rPr>
        <b/>
        <sz val="12"/>
        <rFont val="Calibri"/>
        <family val="2"/>
        <charset val="161"/>
        <scheme val="minor"/>
      </rPr>
      <t xml:space="preserve"> Π.Ι.Ν. </t>
    </r>
  </si>
  <si>
    <r>
      <t xml:space="preserve">Αναλογούν ποσό εξόδων επιχείρησης έτους 2019 για εγκαταστάσεις </t>
    </r>
    <r>
      <rPr>
        <b/>
        <u/>
        <sz val="12"/>
        <rFont val="Calibri"/>
        <family val="2"/>
        <charset val="161"/>
        <scheme val="minor"/>
      </rPr>
      <t>ΕΝΤΟΣ</t>
    </r>
    <r>
      <rPr>
        <b/>
        <sz val="12"/>
        <rFont val="Calibri"/>
        <family val="2"/>
        <charset val="161"/>
        <scheme val="minor"/>
      </rPr>
      <t xml:space="preserve"> Π.Ι.Ν. </t>
    </r>
  </si>
  <si>
    <r>
      <t xml:space="preserve">Μέγιστη Αναλογούσα Δημόσια Χρηματοδότηση για εγκαταστάσεις </t>
    </r>
    <r>
      <rPr>
        <b/>
        <u/>
        <sz val="13"/>
        <rFont val="Calibri"/>
        <family val="2"/>
        <charset val="161"/>
        <scheme val="minor"/>
      </rPr>
      <t>ΕΝΤΟΣ</t>
    </r>
    <r>
      <rPr>
        <b/>
        <sz val="13"/>
        <rFont val="Calibri"/>
        <family val="2"/>
        <charset val="161"/>
        <scheme val="minor"/>
      </rPr>
      <t xml:space="preserve"> Π.Ι.Ν. </t>
    </r>
  </si>
  <si>
    <r>
      <t xml:space="preserve">Η πρόταση ικανοποιεί την τυπική προϋπόθεση για αναλογούντα έξοδα εγκαταστάσεων </t>
    </r>
    <r>
      <rPr>
        <b/>
        <u/>
        <sz val="13"/>
        <rFont val="Calibri"/>
        <family val="2"/>
        <charset val="161"/>
        <scheme val="minor"/>
      </rPr>
      <t>ΕΝΤΟΣ</t>
    </r>
    <r>
      <rPr>
        <b/>
        <sz val="13"/>
        <rFont val="Calibri"/>
        <family val="2"/>
        <charset val="161"/>
        <scheme val="minor"/>
      </rPr>
      <t xml:space="preserve"> Περ. Ιονίων Νήσων ίσα η μεγαλύτερα των 6.000€;</t>
    </r>
  </si>
  <si>
    <t>Σύνολο Εξόδων Επιχείρησης Έτους 2019</t>
  </si>
  <si>
    <r>
      <t xml:space="preserve">Αναλογία Πλήθους Εργαζομένων </t>
    </r>
    <r>
      <rPr>
        <b/>
        <u/>
        <sz val="12"/>
        <color theme="1"/>
        <rFont val="Calibri"/>
        <family val="2"/>
        <charset val="161"/>
        <scheme val="minor"/>
      </rPr>
      <t>ΕΝΤΟΣ</t>
    </r>
    <r>
      <rPr>
        <b/>
        <sz val="12"/>
        <color theme="1"/>
        <rFont val="Calibri"/>
        <family val="2"/>
        <charset val="161"/>
        <scheme val="minor"/>
      </rPr>
      <t xml:space="preserve"> Π.Ι.Ν. προς Συνολικό Πλήθος (σε ΣΕΑ) το 2019</t>
    </r>
  </si>
  <si>
    <r>
      <t xml:space="preserve">Σύνολο Εξόδων που αντιστοιχούν στις εγκαταστάσεις </t>
    </r>
    <r>
      <rPr>
        <b/>
        <u/>
        <sz val="12"/>
        <color theme="1"/>
        <rFont val="Calibri"/>
        <family val="2"/>
        <charset val="161"/>
        <scheme val="minor"/>
      </rPr>
      <t xml:space="preserve">ΕΝΤΟΣ </t>
    </r>
    <r>
      <rPr>
        <b/>
        <sz val="12"/>
        <color theme="1"/>
        <rFont val="Calibri"/>
        <family val="2"/>
        <charset val="161"/>
        <scheme val="minor"/>
      </rPr>
      <t>Π.Ι.Ν. το 2019</t>
    </r>
  </si>
  <si>
    <r>
      <t xml:space="preserve">Αναλογία Συνόλου Εξόδων </t>
    </r>
    <r>
      <rPr>
        <b/>
        <u/>
        <sz val="12"/>
        <color theme="1"/>
        <rFont val="Calibri"/>
        <family val="2"/>
        <charset val="161"/>
        <scheme val="minor"/>
      </rPr>
      <t>ΕΝΤΟΣ</t>
    </r>
    <r>
      <rPr>
        <b/>
        <sz val="12"/>
        <color theme="1"/>
        <rFont val="Calibri"/>
        <family val="2"/>
        <charset val="161"/>
        <scheme val="minor"/>
      </rPr>
      <t xml:space="preserve"> Π.Ι.Ν. προς Σύνολο Εξόδων Επιχείρησης το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</si>
</sst>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#,##0.00\ &quot;€&quot;"/>
  </numFmts>
  <fonts count="26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u/>
      <sz val="11"/>
      <color theme="10"/>
      <name val="Calibri"/>
      <family val="2"/>
      <charset val="161"/>
      <scheme val="minor"/>
    </font>
    <font>
      <b/>
      <u/>
      <sz val="16"/>
      <color theme="10"/>
      <name val="Calibri"/>
      <family val="2"/>
      <charset val="161"/>
      <scheme val="minor"/>
    </font>
    <font>
      <b/>
      <u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1"/>
      <color theme="4" tint="-0.499984740745262"/>
      <name val="Calibri"/>
      <family val="2"/>
      <charset val="161"/>
      <scheme val="minor"/>
    </font>
    <font>
      <b/>
      <sz val="18"/>
      <color theme="4" tint="-0.499984740745262"/>
      <name val="Calibri"/>
      <family val="2"/>
      <charset val="161"/>
      <scheme val="minor"/>
    </font>
    <font>
      <b/>
      <sz val="12"/>
      <color theme="4" tint="-0.499984740745262"/>
      <name val="Calibri"/>
      <family val="2"/>
      <charset val="161"/>
      <scheme val="minor"/>
    </font>
    <font>
      <b/>
      <sz val="20"/>
      <color theme="4" tint="-0.499984740745262"/>
      <name val="Calibri"/>
      <family val="2"/>
      <charset val="161"/>
      <scheme val="minor"/>
    </font>
    <font>
      <b/>
      <u/>
      <sz val="12"/>
      <name val="Calibri"/>
      <family val="2"/>
      <charset val="161"/>
      <scheme val="minor"/>
    </font>
    <font>
      <b/>
      <sz val="16"/>
      <color rgb="FFFFFF00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u/>
      <sz val="14"/>
      <name val="Calibri"/>
      <family val="2"/>
      <charset val="161"/>
      <scheme val="minor"/>
    </font>
    <font>
      <b/>
      <sz val="14"/>
      <color rgb="FFC00000"/>
      <name val="Calibri"/>
      <family val="2"/>
      <charset val="161"/>
      <scheme val="minor"/>
    </font>
    <font>
      <sz val="14"/>
      <color rgb="FFC00000"/>
      <name val="Calibri"/>
      <family val="2"/>
      <charset val="161"/>
      <scheme val="minor"/>
    </font>
    <font>
      <b/>
      <sz val="11"/>
      <color rgb="FFC00000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b/>
      <sz val="16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sz val="14"/>
      <name val="Calibri"/>
      <family val="2"/>
      <charset val="161"/>
      <scheme val="minor"/>
    </font>
    <font>
      <b/>
      <sz val="13"/>
      <name val="Calibri"/>
      <family val="2"/>
      <charset val="161"/>
      <scheme val="minor"/>
    </font>
    <font>
      <b/>
      <u/>
      <sz val="13"/>
      <name val="Calibri"/>
      <family val="2"/>
      <charset val="161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gray0625"/>
    </fill>
    <fill>
      <patternFill patternType="solid">
        <fgColor theme="8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thin">
        <color indexed="64"/>
      </top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thin">
        <color indexed="64"/>
      </top>
      <bottom/>
      <diagonal/>
    </border>
    <border>
      <left style="medium">
        <color rgb="FF002060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9">
    <xf numFmtId="0" fontId="0" fillId="0" borderId="0" xfId="0"/>
    <xf numFmtId="0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0" fontId="7" fillId="3" borderId="0" xfId="0" applyFont="1" applyFill="1" applyAlignment="1">
      <alignment vertical="center"/>
    </xf>
    <xf numFmtId="165" fontId="2" fillId="4" borderId="42" xfId="0" applyNumberFormat="1" applyFont="1" applyFill="1" applyBorder="1" applyAlignment="1" applyProtection="1">
      <alignment horizontal="center" vertical="center"/>
      <protection locked="0"/>
    </xf>
    <xf numFmtId="0" fontId="13" fillId="4" borderId="2" xfId="0" applyFont="1" applyFill="1" applyBorder="1" applyAlignment="1" applyProtection="1">
      <alignment horizontal="center" vertical="center" wrapText="1"/>
      <protection locked="0"/>
    </xf>
    <xf numFmtId="165" fontId="13" fillId="4" borderId="15" xfId="0" applyNumberFormat="1" applyFont="1" applyFill="1" applyBorder="1" applyAlignment="1" applyProtection="1">
      <alignment horizontal="center" vertical="center" wrapText="1"/>
      <protection locked="0"/>
    </xf>
    <xf numFmtId="2" fontId="2" fillId="4" borderId="26" xfId="0" applyNumberFormat="1" applyFont="1" applyFill="1" applyBorder="1" applyAlignment="1" applyProtection="1">
      <alignment horizontal="center" vertical="center"/>
      <protection locked="0"/>
    </xf>
    <xf numFmtId="0" fontId="14" fillId="8" borderId="40" xfId="0" applyFont="1" applyFill="1" applyBorder="1" applyAlignment="1">
      <alignment vertical="center"/>
    </xf>
    <xf numFmtId="165" fontId="14" fillId="8" borderId="41" xfId="0" applyNumberFormat="1" applyFont="1" applyFill="1" applyBorder="1" applyAlignment="1">
      <alignment horizontal="center" vertical="center"/>
    </xf>
    <xf numFmtId="0" fontId="24" fillId="8" borderId="43" xfId="0" applyFont="1" applyFill="1" applyBorder="1" applyAlignment="1">
      <alignment vertical="center"/>
    </xf>
    <xf numFmtId="165" fontId="22" fillId="8" borderId="41" xfId="0" applyNumberFormat="1" applyFont="1" applyFill="1" applyBorder="1" applyAlignment="1">
      <alignment horizontal="center" vertical="center"/>
    </xf>
    <xf numFmtId="0" fontId="21" fillId="8" borderId="4" xfId="0" applyFont="1" applyFill="1" applyBorder="1" applyAlignment="1">
      <alignment horizontal="center" vertical="center"/>
    </xf>
    <xf numFmtId="0" fontId="21" fillId="8" borderId="5" xfId="0" applyFont="1" applyFill="1" applyBorder="1" applyAlignment="1">
      <alignment horizontal="center" vertical="center"/>
    </xf>
    <xf numFmtId="0" fontId="21" fillId="8" borderId="47" xfId="0" applyFont="1" applyFill="1" applyBorder="1" applyAlignment="1">
      <alignment horizontal="center" vertical="center" wrapText="1"/>
    </xf>
    <xf numFmtId="0" fontId="21" fillId="8" borderId="48" xfId="0" applyFont="1" applyFill="1" applyBorder="1" applyAlignment="1">
      <alignment horizontal="center" vertical="center"/>
    </xf>
    <xf numFmtId="165" fontId="24" fillId="8" borderId="44" xfId="0" applyNumberFormat="1" applyFont="1" applyFill="1" applyBorder="1" applyAlignment="1">
      <alignment horizontal="left" vertical="center" wrapText="1"/>
    </xf>
    <xf numFmtId="165" fontId="24" fillId="8" borderId="45" xfId="0" applyNumberFormat="1" applyFont="1" applyFill="1" applyBorder="1" applyAlignment="1">
      <alignment horizontal="center" vertical="center"/>
    </xf>
    <xf numFmtId="165" fontId="2" fillId="4" borderId="26" xfId="0" applyNumberFormat="1" applyFont="1" applyFill="1" applyBorder="1" applyAlignment="1" applyProtection="1">
      <alignment horizontal="center" vertical="center"/>
      <protection locked="0"/>
    </xf>
    <xf numFmtId="10" fontId="14" fillId="8" borderId="41" xfId="0" applyNumberFormat="1" applyFont="1" applyFill="1" applyBorder="1" applyAlignment="1">
      <alignment horizontal="center" vertical="center" wrapText="1"/>
    </xf>
    <xf numFmtId="0" fontId="16" fillId="0" borderId="46" xfId="0" applyFont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20" fillId="7" borderId="6" xfId="0" applyFont="1" applyFill="1" applyBorder="1" applyAlignment="1" applyProtection="1">
      <alignment horizontal="center" vertical="center"/>
    </xf>
    <xf numFmtId="0" fontId="20" fillId="7" borderId="7" xfId="0" applyFont="1" applyFill="1" applyBorder="1" applyAlignment="1" applyProtection="1">
      <alignment horizontal="center" vertical="center"/>
    </xf>
    <xf numFmtId="0" fontId="20" fillId="7" borderId="8" xfId="0" applyFont="1" applyFill="1" applyBorder="1" applyAlignment="1" applyProtection="1">
      <alignment horizontal="center" vertical="center"/>
    </xf>
    <xf numFmtId="0" fontId="14" fillId="8" borderId="9" xfId="0" applyFont="1" applyFill="1" applyBorder="1" applyAlignment="1" applyProtection="1">
      <alignment horizontal="center" vertical="center" wrapText="1"/>
    </xf>
    <xf numFmtId="0" fontId="14" fillId="8" borderId="10" xfId="0" applyFont="1" applyFill="1" applyBorder="1" applyAlignment="1" applyProtection="1">
      <alignment horizontal="center" vertical="center" wrapText="1"/>
    </xf>
    <xf numFmtId="0" fontId="9" fillId="4" borderId="10" xfId="0" applyFont="1" applyFill="1" applyBorder="1" applyAlignment="1" applyProtection="1">
      <alignment horizontal="center" vertical="center" wrapText="1"/>
    </xf>
    <xf numFmtId="0" fontId="9" fillId="4" borderId="12" xfId="0" applyFont="1" applyFill="1" applyBorder="1" applyAlignment="1" applyProtection="1">
      <alignment horizontal="center" vertical="center" wrapText="1"/>
    </xf>
    <xf numFmtId="0" fontId="14" fillId="8" borderId="11" xfId="0" applyFont="1" applyFill="1" applyBorder="1" applyAlignment="1" applyProtection="1">
      <alignment horizontal="center" vertical="center" wrapText="1"/>
    </xf>
    <xf numFmtId="0" fontId="14" fillId="8" borderId="12" xfId="0" applyFont="1" applyFill="1" applyBorder="1" applyAlignment="1" applyProtection="1">
      <alignment horizontal="center" vertical="center" wrapText="1"/>
    </xf>
    <xf numFmtId="0" fontId="14" fillId="8" borderId="13" xfId="0" applyFont="1" applyFill="1" applyBorder="1" applyAlignment="1" applyProtection="1">
      <alignment horizontal="center" vertical="center" wrapText="1"/>
    </xf>
    <xf numFmtId="0" fontId="14" fillId="8" borderId="14" xfId="0" applyFont="1" applyFill="1" applyBorder="1" applyAlignment="1" applyProtection="1">
      <alignment horizontal="center" vertical="center" wrapText="1"/>
    </xf>
    <xf numFmtId="0" fontId="14" fillId="8" borderId="15" xfId="0" applyFont="1" applyFill="1" applyBorder="1" applyAlignment="1" applyProtection="1">
      <alignment horizontal="center" vertical="center" wrapText="1"/>
    </xf>
    <xf numFmtId="0" fontId="9" fillId="4" borderId="16" xfId="0" applyFont="1" applyFill="1" applyBorder="1" applyAlignment="1" applyProtection="1">
      <alignment horizontal="center" vertical="center" wrapText="1"/>
    </xf>
    <xf numFmtId="0" fontId="9" fillId="4" borderId="17" xfId="0" applyFont="1" applyFill="1" applyBorder="1" applyAlignment="1" applyProtection="1">
      <alignment horizontal="center" vertical="center" wrapText="1"/>
    </xf>
    <xf numFmtId="0" fontId="14" fillId="8" borderId="16" xfId="0" applyFont="1" applyFill="1" applyBorder="1" applyAlignment="1" applyProtection="1">
      <alignment horizontal="center" vertical="center" wrapText="1"/>
    </xf>
    <xf numFmtId="0" fontId="14" fillId="8" borderId="17" xfId="0" applyFont="1" applyFill="1" applyBorder="1" applyAlignment="1" applyProtection="1">
      <alignment horizontal="center" vertical="center" wrapText="1"/>
    </xf>
    <xf numFmtId="0" fontId="14" fillId="8" borderId="18" xfId="0" applyFont="1" applyFill="1" applyBorder="1" applyAlignment="1" applyProtection="1">
      <alignment horizontal="center" vertical="center" wrapText="1"/>
    </xf>
    <xf numFmtId="0" fontId="21" fillId="8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19" fillId="2" borderId="2" xfId="0" applyFont="1" applyFill="1" applyBorder="1" applyAlignment="1" applyProtection="1">
      <alignment horizontal="center" vertical="center" wrapText="1"/>
    </xf>
    <xf numFmtId="0" fontId="14" fillId="8" borderId="2" xfId="0" applyFont="1" applyFill="1" applyBorder="1" applyAlignment="1" applyProtection="1">
      <alignment horizontal="center" vertical="center" wrapText="1"/>
    </xf>
    <xf numFmtId="164" fontId="14" fillId="6" borderId="2" xfId="0" applyNumberFormat="1" applyFont="1" applyFill="1" applyBorder="1" applyAlignment="1" applyProtection="1">
      <alignment horizontal="center" vertical="center" wrapText="1"/>
    </xf>
    <xf numFmtId="2" fontId="8" fillId="2" borderId="19" xfId="0" applyNumberFormat="1" applyFont="1" applyFill="1" applyBorder="1" applyAlignment="1" applyProtection="1">
      <alignment horizontal="center" vertical="center" wrapText="1"/>
    </xf>
    <xf numFmtId="2" fontId="8" fillId="2" borderId="20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164" fontId="2" fillId="6" borderId="10" xfId="0" applyNumberFormat="1" applyFont="1" applyFill="1" applyBorder="1" applyAlignment="1" applyProtection="1">
      <alignment horizontal="center" vertical="center" wrapText="1"/>
    </xf>
    <xf numFmtId="2" fontId="8" fillId="2" borderId="11" xfId="0" applyNumberFormat="1" applyFont="1" applyFill="1" applyBorder="1" applyAlignment="1" applyProtection="1">
      <alignment horizontal="center" vertical="center" wrapText="1"/>
    </xf>
    <xf numFmtId="2" fontId="8" fillId="2" borderId="12" xfId="0" applyNumberFormat="1" applyFont="1" applyFill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</xf>
    <xf numFmtId="0" fontId="0" fillId="0" borderId="13" xfId="0" applyFont="1" applyBorder="1" applyAlignment="1" applyProtection="1">
      <alignment horizontal="center" vertical="center" wrapText="1"/>
    </xf>
    <xf numFmtId="164" fontId="2" fillId="6" borderId="15" xfId="0" applyNumberFormat="1" applyFont="1" applyFill="1" applyBorder="1" applyAlignment="1" applyProtection="1">
      <alignment horizontal="center" vertical="center" wrapText="1"/>
    </xf>
    <xf numFmtId="2" fontId="8" fillId="2" borderId="16" xfId="0" applyNumberFormat="1" applyFont="1" applyFill="1" applyBorder="1" applyAlignment="1" applyProtection="1">
      <alignment horizontal="center" vertical="center" wrapText="1"/>
    </xf>
    <xf numFmtId="2" fontId="8" fillId="2" borderId="17" xfId="0" applyNumberFormat="1" applyFont="1" applyFill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horizontal="center" vertical="center" wrapText="1"/>
    </xf>
    <xf numFmtId="0" fontId="0" fillId="0" borderId="18" xfId="0" applyFont="1" applyBorder="1" applyAlignment="1" applyProtection="1">
      <alignment horizontal="center" vertical="center" wrapText="1"/>
    </xf>
    <xf numFmtId="164" fontId="2" fillId="6" borderId="22" xfId="0" applyNumberFormat="1" applyFont="1" applyFill="1" applyBorder="1" applyAlignment="1" applyProtection="1">
      <alignment horizontal="center" vertical="center" wrapText="1"/>
    </xf>
    <xf numFmtId="2" fontId="8" fillId="2" borderId="24" xfId="0" applyNumberFormat="1" applyFont="1" applyFill="1" applyBorder="1" applyAlignment="1" applyProtection="1">
      <alignment horizontal="center" vertical="center" wrapText="1"/>
    </xf>
    <xf numFmtId="2" fontId="8" fillId="2" borderId="25" xfId="0" applyNumberFormat="1" applyFont="1" applyFill="1" applyBorder="1" applyAlignment="1" applyProtection="1">
      <alignment horizontal="center" vertical="center" wrapText="1"/>
    </xf>
    <xf numFmtId="0" fontId="0" fillId="0" borderId="22" xfId="0" applyFont="1" applyBorder="1" applyAlignment="1" applyProtection="1">
      <alignment horizontal="center" vertical="center" wrapText="1"/>
    </xf>
    <xf numFmtId="0" fontId="0" fillId="0" borderId="26" xfId="0" applyFont="1" applyBorder="1" applyAlignment="1" applyProtection="1">
      <alignment horizontal="center" vertical="center" wrapText="1"/>
    </xf>
    <xf numFmtId="0" fontId="4" fillId="5" borderId="19" xfId="1" applyFont="1" applyFill="1" applyBorder="1" applyAlignment="1" applyProtection="1">
      <alignment horizontal="center" vertical="center"/>
    </xf>
    <xf numFmtId="0" fontId="4" fillId="5" borderId="8" xfId="1" applyFont="1" applyFill="1" applyBorder="1" applyAlignment="1" applyProtection="1">
      <alignment horizontal="center" vertical="center"/>
    </xf>
    <xf numFmtId="2" fontId="10" fillId="2" borderId="19" xfId="0" applyNumberFormat="1" applyFont="1" applyFill="1" applyBorder="1" applyAlignment="1" applyProtection="1">
      <alignment horizontal="center" vertical="center" wrapText="1"/>
    </xf>
    <xf numFmtId="2" fontId="10" fillId="2" borderId="20" xfId="0" applyNumberFormat="1" applyFont="1" applyFill="1" applyBorder="1" applyAlignment="1" applyProtection="1">
      <alignment horizontal="center" vertical="center" wrapText="1"/>
    </xf>
    <xf numFmtId="0" fontId="22" fillId="8" borderId="6" xfId="0" applyFont="1" applyFill="1" applyBorder="1" applyAlignment="1" applyProtection="1">
      <alignment horizontal="right" vertical="center" wrapText="1"/>
    </xf>
    <xf numFmtId="0" fontId="22" fillId="8" borderId="7" xfId="0" applyFont="1" applyFill="1" applyBorder="1" applyAlignment="1" applyProtection="1">
      <alignment horizontal="right" vertical="center" wrapText="1"/>
    </xf>
    <xf numFmtId="0" fontId="22" fillId="8" borderId="20" xfId="0" applyFont="1" applyFill="1" applyBorder="1" applyAlignment="1" applyProtection="1">
      <alignment horizontal="right" vertical="center" wrapText="1"/>
    </xf>
    <xf numFmtId="0" fontId="21" fillId="8" borderId="10" xfId="0" applyFont="1" applyFill="1" applyBorder="1" applyAlignment="1" applyProtection="1">
      <alignment horizontal="center" vertical="center" wrapText="1"/>
    </xf>
    <xf numFmtId="0" fontId="21" fillId="8" borderId="15" xfId="0" applyFont="1" applyFill="1" applyBorder="1" applyAlignment="1" applyProtection="1">
      <alignment horizontal="center" vertical="center" wrapText="1"/>
    </xf>
    <xf numFmtId="0" fontId="21" fillId="8" borderId="9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37" xfId="0" applyFont="1" applyFill="1" applyBorder="1" applyAlignment="1" applyProtection="1">
      <alignment horizontal="center" vertical="center" wrapText="1"/>
    </xf>
    <xf numFmtId="0" fontId="19" fillId="2" borderId="10" xfId="0" applyFont="1" applyFill="1" applyBorder="1" applyAlignment="1" applyProtection="1">
      <alignment horizontal="center" vertical="center" wrapText="1"/>
    </xf>
    <xf numFmtId="0" fontId="21" fillId="8" borderId="14" xfId="0" applyFont="1" applyFill="1" applyBorder="1" applyAlignment="1" applyProtection="1">
      <alignment horizontal="center" vertical="center" wrapText="1"/>
    </xf>
    <xf numFmtId="0" fontId="6" fillId="2" borderId="15" xfId="0" applyFont="1" applyFill="1" applyBorder="1" applyAlignment="1" applyProtection="1">
      <alignment horizontal="center" vertical="center" wrapText="1"/>
    </xf>
    <xf numFmtId="0" fontId="6" fillId="2" borderId="38" xfId="0" applyFont="1" applyFill="1" applyBorder="1" applyAlignment="1" applyProtection="1">
      <alignment horizontal="center" vertical="center" wrapText="1"/>
    </xf>
    <xf numFmtId="0" fontId="19" fillId="2" borderId="15" xfId="0" applyFont="1" applyFill="1" applyBorder="1" applyAlignment="1" applyProtection="1">
      <alignment horizontal="center" vertical="center" wrapText="1"/>
    </xf>
    <xf numFmtId="0" fontId="21" fillId="8" borderId="21" xfId="0" applyFont="1" applyFill="1" applyBorder="1" applyAlignment="1" applyProtection="1">
      <alignment horizontal="center" vertical="center" wrapText="1"/>
    </xf>
    <xf numFmtId="0" fontId="6" fillId="2" borderId="22" xfId="0" applyFont="1" applyFill="1" applyBorder="1" applyAlignment="1" applyProtection="1">
      <alignment horizontal="center" vertical="center" wrapText="1"/>
    </xf>
    <xf numFmtId="0" fontId="6" fillId="2" borderId="39" xfId="0" applyFont="1" applyFill="1" applyBorder="1" applyAlignment="1" applyProtection="1">
      <alignment horizontal="center" vertical="center" wrapText="1"/>
    </xf>
    <xf numFmtId="0" fontId="6" fillId="0" borderId="38" xfId="0" applyFont="1" applyBorder="1" applyAlignment="1" applyProtection="1">
      <alignment horizontal="center" vertical="center" wrapText="1"/>
    </xf>
    <xf numFmtId="0" fontId="0" fillId="5" borderId="27" xfId="0" applyFill="1" applyBorder="1" applyAlignment="1" applyProtection="1">
      <alignment horizontal="center" vertical="center"/>
    </xf>
    <xf numFmtId="0" fontId="0" fillId="5" borderId="0" xfId="0" applyFill="1" applyAlignment="1" applyProtection="1">
      <alignment horizontal="center" vertical="center"/>
    </xf>
    <xf numFmtId="0" fontId="0" fillId="5" borderId="28" xfId="0" applyFill="1" applyBorder="1" applyAlignment="1" applyProtection="1">
      <alignment horizontal="center" vertical="center"/>
    </xf>
    <xf numFmtId="0" fontId="15" fillId="0" borderId="30" xfId="0" applyFont="1" applyBorder="1" applyAlignment="1" applyProtection="1">
      <alignment horizontal="center" vertical="center"/>
    </xf>
    <xf numFmtId="0" fontId="15" fillId="0" borderId="31" xfId="0" applyFont="1" applyBorder="1" applyAlignment="1" applyProtection="1">
      <alignment horizontal="center" vertical="center"/>
    </xf>
    <xf numFmtId="0" fontId="2" fillId="2" borderId="23" xfId="0" applyFont="1" applyFill="1" applyBorder="1" applyAlignment="1" applyProtection="1">
      <alignment vertical="center"/>
    </xf>
    <xf numFmtId="2" fontId="2" fillId="2" borderId="26" xfId="0" applyNumberFormat="1" applyFont="1" applyFill="1" applyBorder="1" applyAlignment="1" applyProtection="1">
      <alignment horizontal="center" vertical="center"/>
    </xf>
    <xf numFmtId="0" fontId="15" fillId="0" borderId="29" xfId="0" applyFont="1" applyBorder="1" applyAlignment="1" applyProtection="1">
      <alignment horizontal="center" vertical="center"/>
    </xf>
    <xf numFmtId="0" fontId="11" fillId="8" borderId="42" xfId="0" applyFont="1" applyFill="1" applyBorder="1" applyAlignment="1" applyProtection="1">
      <alignment horizontal="center" vertical="center"/>
    </xf>
    <xf numFmtId="0" fontId="11" fillId="8" borderId="32" xfId="0" applyFont="1" applyFill="1" applyBorder="1" applyAlignment="1" applyProtection="1">
      <alignment horizontal="center" vertical="center"/>
    </xf>
    <xf numFmtId="0" fontId="11" fillId="8" borderId="33" xfId="0" applyFont="1" applyFill="1" applyBorder="1" applyAlignment="1" applyProtection="1">
      <alignment horizontal="center" vertical="center"/>
    </xf>
    <xf numFmtId="0" fontId="11" fillId="8" borderId="23" xfId="0" applyFont="1" applyFill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0" fontId="2" fillId="0" borderId="23" xfId="0" applyFont="1" applyBorder="1" applyAlignment="1" applyProtection="1">
      <alignment horizontal="left" vertical="center" wrapText="1"/>
    </xf>
    <xf numFmtId="0" fontId="2" fillId="0" borderId="21" xfId="0" applyFont="1" applyBorder="1" applyAlignment="1" applyProtection="1">
      <alignment horizontal="left" vertical="center" wrapText="1"/>
    </xf>
    <xf numFmtId="0" fontId="2" fillId="0" borderId="22" xfId="0" applyFont="1" applyBorder="1" applyAlignment="1" applyProtection="1">
      <alignment horizontal="left" vertical="center" wrapText="1"/>
    </xf>
    <xf numFmtId="0" fontId="22" fillId="8" borderId="21" xfId="0" applyFont="1" applyFill="1" applyBorder="1" applyAlignment="1" applyProtection="1">
      <alignment horizontal="right" vertical="center" wrapText="1"/>
    </xf>
    <xf numFmtId="0" fontId="22" fillId="8" borderId="22" xfId="0" applyFont="1" applyFill="1" applyBorder="1" applyAlignment="1" applyProtection="1">
      <alignment horizontal="right" vertical="center" wrapText="1"/>
    </xf>
    <xf numFmtId="0" fontId="23" fillId="8" borderId="22" xfId="0" applyFont="1" applyFill="1" applyBorder="1" applyAlignment="1" applyProtection="1">
      <alignment horizontal="right" vertical="center" wrapText="1"/>
    </xf>
    <xf numFmtId="0" fontId="22" fillId="8" borderId="14" xfId="0" applyFont="1" applyFill="1" applyBorder="1" applyAlignment="1" applyProtection="1">
      <alignment horizontal="right" vertical="center" wrapText="1"/>
    </xf>
    <xf numFmtId="0" fontId="22" fillId="8" borderId="15" xfId="0" applyFont="1" applyFill="1" applyBorder="1" applyAlignment="1" applyProtection="1">
      <alignment horizontal="right" vertical="center" wrapText="1"/>
    </xf>
    <xf numFmtId="165" fontId="22" fillId="8" borderId="26" xfId="0" applyNumberFormat="1" applyFont="1" applyFill="1" applyBorder="1" applyAlignment="1" applyProtection="1">
      <alignment horizontal="center" vertical="center" wrapText="1"/>
    </xf>
    <xf numFmtId="165" fontId="22" fillId="8" borderId="26" xfId="0" applyNumberFormat="1" applyFont="1" applyFill="1" applyBorder="1" applyAlignment="1" applyProtection="1">
      <alignment horizontal="center" vertical="center"/>
    </xf>
    <xf numFmtId="165" fontId="22" fillId="8" borderId="18" xfId="0" applyNumberFormat="1" applyFont="1" applyFill="1" applyBorder="1" applyAlignment="1" applyProtection="1">
      <alignment horizontal="center" vertical="center"/>
    </xf>
    <xf numFmtId="0" fontId="0" fillId="1" borderId="34" xfId="0" applyFill="1" applyBorder="1" applyAlignment="1" applyProtection="1">
      <alignment vertical="center"/>
    </xf>
    <xf numFmtId="0" fontId="0" fillId="1" borderId="36" xfId="0" applyFill="1" applyBorder="1" applyAlignment="1" applyProtection="1">
      <alignment vertical="center"/>
    </xf>
    <xf numFmtId="3" fontId="0" fillId="1" borderId="36" xfId="0" applyNumberFormat="1" applyFill="1" applyBorder="1" applyAlignment="1" applyProtection="1">
      <alignment vertical="center"/>
    </xf>
    <xf numFmtId="0" fontId="0" fillId="1" borderId="35" xfId="0" applyFill="1" applyBorder="1" applyAlignment="1" applyProtection="1">
      <alignment vertical="center"/>
    </xf>
    <xf numFmtId="10" fontId="2" fillId="2" borderId="26" xfId="0" applyNumberFormat="1" applyFont="1" applyFill="1" applyBorder="1" applyAlignment="1" applyProtection="1">
      <alignment horizontal="center" vertical="center"/>
    </xf>
    <xf numFmtId="165" fontId="2" fillId="3" borderId="26" xfId="0" applyNumberFormat="1" applyFont="1" applyFill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vertical="center"/>
    </xf>
    <xf numFmtId="10" fontId="2" fillId="3" borderId="26" xfId="0" applyNumberFormat="1" applyFont="1" applyFill="1" applyBorder="1" applyAlignment="1" applyProtection="1">
      <alignment horizontal="center" vertical="center"/>
    </xf>
  </cellXfs>
  <cellStyles count="2">
    <cellStyle name="Κανονικό" xfId="0" builtinId="0"/>
    <cellStyle name="Υπερ-σύνδεση" xfId="1" builtinId="8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1D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1495425</xdr:colOff>
      <xdr:row>0</xdr:row>
      <xdr:rowOff>1</xdr:rowOff>
    </xdr:from>
    <xdr:to>
      <xdr:col>11</xdr:col>
      <xdr:colOff>1028065</xdr:colOff>
      <xdr:row>0</xdr:row>
      <xdr:rowOff>652891</xdr:rowOff>
    </xdr:to>
    <xdr:pic>
      <xdr:nvPicPr>
        <xdr:cNvPr id="5" name="Εικόνα 4">
          <a:extLst>
            <a:ext uri="{FF2B5EF4-FFF2-40B4-BE49-F238E27FC236}">
              <a16:creationId xmlns:a16="http://schemas.microsoft.com/office/drawing/2014/main" id="{A1FFE83E-6AD1-44DA-9D70-1D43E127C3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62925" y="1"/>
          <a:ext cx="9305290" cy="6528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6A73B-E27B-4E70-A795-AB291E32F87E}">
  <dimension ref="A1:L50"/>
  <sheetViews>
    <sheetView showGridLines="0" tabSelected="1" zoomScaleNormal="100" workbookViewId="0">
      <selection activeCell="G5" sqref="G5"/>
    </sheetView>
  </sheetViews>
  <sheetFormatPr defaultColWidth="8.85546875" defaultRowHeight="15" x14ac:dyDescent="0.25"/>
  <cols>
    <col min="1" max="1" width="4.5703125" style="1" customWidth="1"/>
    <col min="2" max="2" width="14.42578125" style="1" customWidth="1"/>
    <col min="3" max="3" width="36.85546875" style="1" customWidth="1"/>
    <col min="4" max="5" width="10.7109375" style="1" customWidth="1"/>
    <col min="6" max="7" width="22.7109375" style="1" customWidth="1"/>
    <col min="8" max="8" width="12.7109375" style="1" customWidth="1"/>
    <col min="9" max="9" width="16.28515625" style="1" bestFit="1" customWidth="1"/>
    <col min="10" max="10" width="2.7109375" style="1" customWidth="1"/>
    <col min="11" max="11" width="92.140625" style="1" customWidth="1"/>
    <col min="12" max="12" width="15.42578125" style="1" customWidth="1"/>
    <col min="13" max="16384" width="8.85546875" style="1"/>
  </cols>
  <sheetData>
    <row r="1" spans="1:12" ht="52.5" customHeight="1" thickBot="1" x14ac:dyDescent="0.3">
      <c r="A1" s="20" t="s">
        <v>45</v>
      </c>
      <c r="B1" s="21"/>
      <c r="C1" s="21"/>
      <c r="D1" s="21"/>
      <c r="E1" s="21"/>
      <c r="F1" s="21"/>
      <c r="G1" s="22"/>
      <c r="H1" s="23"/>
      <c r="I1" s="23"/>
      <c r="J1" s="23"/>
      <c r="K1" s="23"/>
      <c r="L1" s="23"/>
    </row>
    <row r="2" spans="1:12" s="3" customFormat="1" ht="30" customHeight="1" thickBot="1" x14ac:dyDescent="0.3">
      <c r="A2" s="24" t="s">
        <v>36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1:12" ht="22.5" customHeight="1" x14ac:dyDescent="0.25">
      <c r="A3" s="27" t="s">
        <v>27</v>
      </c>
      <c r="B3" s="28" t="s">
        <v>0</v>
      </c>
      <c r="C3" s="28" t="s">
        <v>1</v>
      </c>
      <c r="D3" s="28" t="s">
        <v>2</v>
      </c>
      <c r="E3" s="28" t="s">
        <v>3</v>
      </c>
      <c r="F3" s="29" t="s">
        <v>4</v>
      </c>
      <c r="G3" s="30"/>
      <c r="H3" s="28" t="s">
        <v>5</v>
      </c>
      <c r="I3" s="31" t="s">
        <v>6</v>
      </c>
      <c r="J3" s="32"/>
      <c r="K3" s="28" t="s">
        <v>7</v>
      </c>
      <c r="L3" s="33"/>
    </row>
    <row r="4" spans="1:12" ht="15" customHeight="1" thickBot="1" x14ac:dyDescent="0.3">
      <c r="A4" s="34"/>
      <c r="B4" s="35"/>
      <c r="C4" s="35"/>
      <c r="D4" s="35"/>
      <c r="E4" s="35"/>
      <c r="F4" s="36"/>
      <c r="G4" s="37"/>
      <c r="H4" s="35"/>
      <c r="I4" s="38"/>
      <c r="J4" s="39"/>
      <c r="K4" s="35"/>
      <c r="L4" s="40"/>
    </row>
    <row r="5" spans="1:12" ht="80.099999999999994" customHeight="1" thickBot="1" x14ac:dyDescent="0.3">
      <c r="A5" s="41" t="s">
        <v>8</v>
      </c>
      <c r="B5" s="42" t="s">
        <v>9</v>
      </c>
      <c r="C5" s="42" t="s">
        <v>35</v>
      </c>
      <c r="D5" s="43">
        <v>25</v>
      </c>
      <c r="E5" s="42">
        <v>0</v>
      </c>
      <c r="F5" s="44" t="s">
        <v>33</v>
      </c>
      <c r="G5" s="5"/>
      <c r="H5" s="45">
        <f>G5/300</f>
        <v>0</v>
      </c>
      <c r="I5" s="46">
        <f>IF(H5&lt;=0,0,(IF(H5&gt;25,25,H5*1)))</f>
        <v>0</v>
      </c>
      <c r="J5" s="47"/>
      <c r="K5" s="48" t="s">
        <v>42</v>
      </c>
      <c r="L5" s="49"/>
    </row>
    <row r="6" spans="1:12" ht="48.6" customHeight="1" thickBot="1" x14ac:dyDescent="0.3">
      <c r="A6" s="74" t="s">
        <v>10</v>
      </c>
      <c r="B6" s="75" t="s">
        <v>11</v>
      </c>
      <c r="C6" s="76" t="s">
        <v>31</v>
      </c>
      <c r="D6" s="77">
        <v>15</v>
      </c>
      <c r="E6" s="75">
        <v>0</v>
      </c>
      <c r="F6" s="44" t="s">
        <v>46</v>
      </c>
      <c r="G6" s="44" t="s">
        <v>47</v>
      </c>
      <c r="H6" s="50" t="e">
        <f>F7/G7</f>
        <v>#DIV/0!</v>
      </c>
      <c r="I6" s="51">
        <f>IF(G7&lt;=0,0,IF(H6&gt;0.3,15,IF(H6&lt;=0,0,(H6*50))))</f>
        <v>0</v>
      </c>
      <c r="J6" s="52"/>
      <c r="K6" s="53" t="s">
        <v>43</v>
      </c>
      <c r="L6" s="54"/>
    </row>
    <row r="7" spans="1:12" ht="50.1" customHeight="1" thickBot="1" x14ac:dyDescent="0.3">
      <c r="A7" s="78"/>
      <c r="B7" s="79"/>
      <c r="C7" s="80"/>
      <c r="D7" s="81"/>
      <c r="E7" s="79"/>
      <c r="F7" s="6"/>
      <c r="G7" s="6"/>
      <c r="H7" s="55"/>
      <c r="I7" s="56"/>
      <c r="J7" s="57"/>
      <c r="K7" s="58"/>
      <c r="L7" s="59"/>
    </row>
    <row r="8" spans="1:12" ht="55.5" customHeight="1" x14ac:dyDescent="0.25">
      <c r="A8" s="74" t="s">
        <v>12</v>
      </c>
      <c r="B8" s="75" t="s">
        <v>13</v>
      </c>
      <c r="C8" s="76" t="s">
        <v>30</v>
      </c>
      <c r="D8" s="75">
        <v>60</v>
      </c>
      <c r="E8" s="75">
        <v>0</v>
      </c>
      <c r="F8" s="72" t="s">
        <v>14</v>
      </c>
      <c r="G8" s="72" t="s">
        <v>15</v>
      </c>
      <c r="H8" s="50" t="e">
        <f>F10/G10</f>
        <v>#DIV/0!</v>
      </c>
      <c r="I8" s="51">
        <f>IF(F10&lt;=0,0,IF(G10&lt;=0,60,IF(H8&lt;1,0,IF(H8&gt;10,60,(H8*6)))))</f>
        <v>0</v>
      </c>
      <c r="J8" s="52"/>
      <c r="K8" s="53" t="s">
        <v>44</v>
      </c>
      <c r="L8" s="54"/>
    </row>
    <row r="9" spans="1:12" ht="20.100000000000001" customHeight="1" thickBot="1" x14ac:dyDescent="0.3">
      <c r="A9" s="82"/>
      <c r="B9" s="83"/>
      <c r="C9" s="84"/>
      <c r="D9" s="83"/>
      <c r="E9" s="83"/>
      <c r="F9" s="73" t="s">
        <v>16</v>
      </c>
      <c r="G9" s="73" t="s">
        <v>16</v>
      </c>
      <c r="H9" s="60"/>
      <c r="I9" s="61"/>
      <c r="J9" s="62"/>
      <c r="K9" s="63"/>
      <c r="L9" s="64"/>
    </row>
    <row r="10" spans="1:12" ht="50.1" customHeight="1" thickBot="1" x14ac:dyDescent="0.3">
      <c r="A10" s="78"/>
      <c r="B10" s="79"/>
      <c r="C10" s="85"/>
      <c r="D10" s="79"/>
      <c r="E10" s="79"/>
      <c r="F10" s="6"/>
      <c r="G10" s="6"/>
      <c r="H10" s="55"/>
      <c r="I10" s="56"/>
      <c r="J10" s="57"/>
      <c r="K10" s="58"/>
      <c r="L10" s="59"/>
    </row>
    <row r="11" spans="1:12" ht="30" customHeight="1" thickBot="1" x14ac:dyDescent="0.3">
      <c r="A11" s="69" t="s">
        <v>28</v>
      </c>
      <c r="B11" s="70"/>
      <c r="C11" s="70"/>
      <c r="D11" s="70"/>
      <c r="E11" s="70"/>
      <c r="F11" s="70"/>
      <c r="G11" s="70"/>
      <c r="H11" s="71"/>
      <c r="I11" s="67">
        <f>SUM(I5:J10)</f>
        <v>0</v>
      </c>
      <c r="J11" s="68"/>
      <c r="K11" s="65"/>
      <c r="L11" s="66"/>
    </row>
    <row r="12" spans="1:12" ht="24.95" customHeight="1" thickBot="1" x14ac:dyDescent="0.3">
      <c r="A12" s="86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8"/>
    </row>
    <row r="13" spans="1:12" s="3" customFormat="1" ht="30" customHeight="1" thickBot="1" x14ac:dyDescent="0.3">
      <c r="A13" s="24" t="s">
        <v>29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6"/>
    </row>
    <row r="14" spans="1:12" ht="24.95" customHeight="1" x14ac:dyDescent="0.25">
      <c r="A14" s="93" t="s">
        <v>38</v>
      </c>
      <c r="B14" s="89"/>
      <c r="C14" s="89"/>
      <c r="D14" s="89"/>
      <c r="E14" s="89"/>
      <c r="F14" s="89"/>
      <c r="G14" s="89"/>
      <c r="H14" s="89"/>
      <c r="I14" s="89"/>
      <c r="J14" s="111"/>
      <c r="K14" s="89" t="s">
        <v>39</v>
      </c>
      <c r="L14" s="90"/>
    </row>
    <row r="15" spans="1:12" ht="24.95" customHeight="1" x14ac:dyDescent="0.25">
      <c r="A15" s="95" t="s">
        <v>17</v>
      </c>
      <c r="B15" s="96"/>
      <c r="C15" s="96"/>
      <c r="D15" s="96"/>
      <c r="E15" s="96"/>
      <c r="F15" s="96"/>
      <c r="G15" s="96"/>
      <c r="H15" s="97"/>
      <c r="I15" s="94" t="s">
        <v>18</v>
      </c>
      <c r="J15" s="112"/>
      <c r="K15" s="91" t="s">
        <v>34</v>
      </c>
      <c r="L15" s="92">
        <f>H5</f>
        <v>0</v>
      </c>
    </row>
    <row r="16" spans="1:12" ht="24.95" customHeight="1" x14ac:dyDescent="0.25">
      <c r="A16" s="98" t="s">
        <v>19</v>
      </c>
      <c r="B16" s="99"/>
      <c r="C16" s="99"/>
      <c r="D16" s="99"/>
      <c r="E16" s="99"/>
      <c r="F16" s="99"/>
      <c r="G16" s="99"/>
      <c r="H16" s="100"/>
      <c r="I16" s="4"/>
      <c r="J16" s="112"/>
      <c r="K16" s="91" t="s">
        <v>40</v>
      </c>
      <c r="L16" s="7"/>
    </row>
    <row r="17" spans="1:12" ht="24.95" customHeight="1" x14ac:dyDescent="0.25">
      <c r="A17" s="98" t="s">
        <v>20</v>
      </c>
      <c r="B17" s="99"/>
      <c r="C17" s="99"/>
      <c r="D17" s="99"/>
      <c r="E17" s="99"/>
      <c r="F17" s="99"/>
      <c r="G17" s="99"/>
      <c r="H17" s="100"/>
      <c r="I17" s="4"/>
      <c r="J17" s="113"/>
      <c r="K17" s="91" t="s">
        <v>53</v>
      </c>
      <c r="L17" s="115" t="e">
        <f>L16/L15</f>
        <v>#DIV/0!</v>
      </c>
    </row>
    <row r="18" spans="1:12" ht="24.95" customHeight="1" x14ac:dyDescent="0.25">
      <c r="A18" s="98" t="s">
        <v>21</v>
      </c>
      <c r="B18" s="99"/>
      <c r="C18" s="99"/>
      <c r="D18" s="99"/>
      <c r="E18" s="99"/>
      <c r="F18" s="99"/>
      <c r="G18" s="99"/>
      <c r="H18" s="100"/>
      <c r="I18" s="4"/>
      <c r="J18" s="113"/>
      <c r="K18" s="117" t="s">
        <v>52</v>
      </c>
      <c r="L18" s="116">
        <f>I24</f>
        <v>0</v>
      </c>
    </row>
    <row r="19" spans="1:12" ht="24.95" customHeight="1" x14ac:dyDescent="0.25">
      <c r="A19" s="101" t="s">
        <v>22</v>
      </c>
      <c r="B19" s="102"/>
      <c r="C19" s="102"/>
      <c r="D19" s="102"/>
      <c r="E19" s="102"/>
      <c r="F19" s="102"/>
      <c r="G19" s="102"/>
      <c r="H19" s="102"/>
      <c r="I19" s="4"/>
      <c r="J19" s="112"/>
      <c r="K19" s="117" t="s">
        <v>54</v>
      </c>
      <c r="L19" s="18"/>
    </row>
    <row r="20" spans="1:12" ht="24.95" customHeight="1" x14ac:dyDescent="0.25">
      <c r="A20" s="101" t="s">
        <v>23</v>
      </c>
      <c r="B20" s="102"/>
      <c r="C20" s="102"/>
      <c r="D20" s="102"/>
      <c r="E20" s="102"/>
      <c r="F20" s="102"/>
      <c r="G20" s="102"/>
      <c r="H20" s="102"/>
      <c r="I20" s="4"/>
      <c r="J20" s="112"/>
      <c r="K20" s="117" t="s">
        <v>55</v>
      </c>
      <c r="L20" s="118" t="e">
        <f>L19/L18</f>
        <v>#DIV/0!</v>
      </c>
    </row>
    <row r="21" spans="1:12" ht="35.1" customHeight="1" x14ac:dyDescent="0.25">
      <c r="A21" s="101" t="s">
        <v>24</v>
      </c>
      <c r="B21" s="102"/>
      <c r="C21" s="102"/>
      <c r="D21" s="102"/>
      <c r="E21" s="102"/>
      <c r="F21" s="102"/>
      <c r="G21" s="102"/>
      <c r="H21" s="102"/>
      <c r="I21" s="4"/>
      <c r="J21" s="112"/>
      <c r="K21" s="8" t="s">
        <v>48</v>
      </c>
      <c r="L21" s="19" t="e">
        <f>IF(L20=0,L17,IF(L16=0,"Εισάγετε ΣΕΑ ΕΝΤΟΣ Π.Ι.Ν.",IF(L17&lt;L20,L17,IF(L17&gt;=L20,L20))))</f>
        <v>#DIV/0!</v>
      </c>
    </row>
    <row r="22" spans="1:12" ht="24.95" customHeight="1" x14ac:dyDescent="0.25">
      <c r="A22" s="101" t="s">
        <v>25</v>
      </c>
      <c r="B22" s="102"/>
      <c r="C22" s="102"/>
      <c r="D22" s="102"/>
      <c r="E22" s="102"/>
      <c r="F22" s="102"/>
      <c r="G22" s="102"/>
      <c r="H22" s="102"/>
      <c r="I22" s="4"/>
      <c r="J22" s="112"/>
      <c r="K22" s="8" t="s">
        <v>49</v>
      </c>
      <c r="L22" s="9" t="e">
        <f>I24*L21</f>
        <v>#DIV/0!</v>
      </c>
    </row>
    <row r="23" spans="1:12" ht="24.95" customHeight="1" thickBot="1" x14ac:dyDescent="0.3">
      <c r="A23" s="101" t="s">
        <v>26</v>
      </c>
      <c r="B23" s="102"/>
      <c r="C23" s="102"/>
      <c r="D23" s="102"/>
      <c r="E23" s="102"/>
      <c r="F23" s="102"/>
      <c r="G23" s="102"/>
      <c r="H23" s="102"/>
      <c r="I23" s="4"/>
      <c r="J23" s="112"/>
      <c r="K23" s="10" t="s">
        <v>50</v>
      </c>
      <c r="L23" s="11" t="e">
        <f>IF(L22&lt;6000,0, IF(L22&gt;60000,30000,(L22/2)))</f>
        <v>#DIV/0!</v>
      </c>
    </row>
    <row r="24" spans="1:12" ht="35.1" customHeight="1" thickBot="1" x14ac:dyDescent="0.3">
      <c r="A24" s="103" t="s">
        <v>52</v>
      </c>
      <c r="B24" s="104"/>
      <c r="C24" s="104"/>
      <c r="D24" s="104"/>
      <c r="E24" s="104"/>
      <c r="F24" s="104"/>
      <c r="G24" s="104"/>
      <c r="H24" s="105"/>
      <c r="I24" s="108">
        <f>SUM(I16:I23)</f>
        <v>0</v>
      </c>
      <c r="J24" s="112"/>
      <c r="K24" s="16" t="s">
        <v>51</v>
      </c>
      <c r="L24" s="17" t="e">
        <f>IF(L23&lt;3000,"ΟΧΙ","ΝΑΙ")</f>
        <v>#DIV/0!</v>
      </c>
    </row>
    <row r="25" spans="1:12" ht="24.95" customHeight="1" x14ac:dyDescent="0.25">
      <c r="A25" s="103" t="s">
        <v>41</v>
      </c>
      <c r="B25" s="104"/>
      <c r="C25" s="104"/>
      <c r="D25" s="104"/>
      <c r="E25" s="104"/>
      <c r="F25" s="104"/>
      <c r="G25" s="104"/>
      <c r="H25" s="105"/>
      <c r="I25" s="109">
        <f>IF(SUM(I16:I23)&lt;6000,0,IF(SUM(I16:I23)&gt;=60000,30000,(SUM(I16:I23)/2)))</f>
        <v>0</v>
      </c>
      <c r="J25" s="112"/>
      <c r="K25" s="14" t="s">
        <v>32</v>
      </c>
      <c r="L25" s="15"/>
    </row>
    <row r="26" spans="1:12" ht="24.95" customHeight="1" thickBot="1" x14ac:dyDescent="0.3">
      <c r="A26" s="106" t="s">
        <v>37</v>
      </c>
      <c r="B26" s="107"/>
      <c r="C26" s="107"/>
      <c r="D26" s="107"/>
      <c r="E26" s="107"/>
      <c r="F26" s="107"/>
      <c r="G26" s="107"/>
      <c r="H26" s="107"/>
      <c r="I26" s="110" t="str">
        <f>IF(I24&lt;6000,"ΟΧΙ","ΝΑΙ")</f>
        <v>ΟΧΙ</v>
      </c>
      <c r="J26" s="114"/>
      <c r="K26" s="12"/>
      <c r="L26" s="13"/>
    </row>
    <row r="50" spans="11:11" x14ac:dyDescent="0.25">
      <c r="K50" s="2"/>
    </row>
  </sheetData>
  <sheetProtection algorithmName="SHA-512" hashValue="eRjhYSPXzkxIv9KnI14SSNDiqHdUEbT/88uS3z5fCXFxs7Bu5ivLEde7buaxVaGHNxYUm87GfTY5oHm9vN12Hg==" saltValue="b/Z83KrmGCdzwukAZFbhDg==" spinCount="100000" sheet="1" objects="1" scenarios="1" selectLockedCells="1"/>
  <mergeCells count="50">
    <mergeCell ref="A19:H19"/>
    <mergeCell ref="A20:H20"/>
    <mergeCell ref="A21:H21"/>
    <mergeCell ref="A22:H22"/>
    <mergeCell ref="A24:H24"/>
    <mergeCell ref="A25:H25"/>
    <mergeCell ref="A26:H26"/>
    <mergeCell ref="A23:H23"/>
    <mergeCell ref="K25:L26"/>
    <mergeCell ref="A15:H15"/>
    <mergeCell ref="A16:H16"/>
    <mergeCell ref="A17:H17"/>
    <mergeCell ref="A18:H18"/>
    <mergeCell ref="A11:H11"/>
    <mergeCell ref="A13:L13"/>
    <mergeCell ref="A14:I14"/>
    <mergeCell ref="K14:L14"/>
    <mergeCell ref="I11:J11"/>
    <mergeCell ref="K11:L11"/>
    <mergeCell ref="A12:L12"/>
    <mergeCell ref="K6:L7"/>
    <mergeCell ref="A8:A10"/>
    <mergeCell ref="B8:B10"/>
    <mergeCell ref="C8:C10"/>
    <mergeCell ref="D8:D10"/>
    <mergeCell ref="E8:E10"/>
    <mergeCell ref="H8:H10"/>
    <mergeCell ref="I8:J10"/>
    <mergeCell ref="K8:L10"/>
    <mergeCell ref="B6:B7"/>
    <mergeCell ref="C6:C7"/>
    <mergeCell ref="D6:D7"/>
    <mergeCell ref="E6:E7"/>
    <mergeCell ref="H6:H7"/>
    <mergeCell ref="A1:G1"/>
    <mergeCell ref="H1:L1"/>
    <mergeCell ref="I5:J5"/>
    <mergeCell ref="K5:L5"/>
    <mergeCell ref="A6:A7"/>
    <mergeCell ref="A2:L2"/>
    <mergeCell ref="A3:A4"/>
    <mergeCell ref="B3:B4"/>
    <mergeCell ref="C3:C4"/>
    <mergeCell ref="D3:D4"/>
    <mergeCell ref="E3:E4"/>
    <mergeCell ref="F3:G4"/>
    <mergeCell ref="H3:H4"/>
    <mergeCell ref="I3:J4"/>
    <mergeCell ref="K3:L4"/>
    <mergeCell ref="I6:J7"/>
  </mergeCells>
  <conditionalFormatting sqref="I25">
    <cfRule type="cellIs" dxfId="1" priority="2" operator="lessThan">
      <formula>5000</formula>
    </cfRule>
  </conditionalFormatting>
  <conditionalFormatting sqref="L23">
    <cfRule type="cellIs" dxfId="0" priority="1" operator="lessThan">
      <formula>5000</formula>
    </cfRule>
  </conditionalFormatting>
  <pageMargins left="0.7" right="0.7" top="0.75" bottom="0.75" header="0.3" footer="0.3"/>
  <pageSetup paperSize="9" orientation="portrait" r:id="rId1"/>
  <ignoredErrors>
    <ignoredError sqref="H6 H8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Αξιολόγηση_Χρηματοδότηση</vt:lpstr>
      <vt:lpstr>Αξιολόγηση_Χρηματοδότηση!Print_Area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Dimitris Kougias</dc:creator>
  <cp:lastModifiedBy>Dimitris Kougias</cp:lastModifiedBy>
  <dcterms:created xsi:type="dcterms:W3CDTF">2020-10-07T10:53:10Z</dcterms:created>
  <dcterms:modified xsi:type="dcterms:W3CDTF">2020-10-15T11:18:50Z</dcterms:modified>
</cp:coreProperties>
</file>